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List1" sheetId="1" r:id="rId1"/>
  </sheets>
  <calcPr calcId="124519"/>
</workbook>
</file>

<file path=xl/calcChain.xml><?xml version="1.0" encoding="utf-8"?>
<calcChain xmlns="http://schemas.openxmlformats.org/spreadsheetml/2006/main">
  <c r="I69" i="1"/>
  <c r="I68"/>
  <c r="I70"/>
  <c r="I63"/>
  <c r="I62"/>
  <c r="I56"/>
  <c r="I57"/>
  <c r="I54"/>
  <c r="F47"/>
  <c r="D47"/>
  <c r="B47"/>
  <c r="H70"/>
  <c r="H69"/>
  <c r="E69"/>
  <c r="H68"/>
  <c r="E68"/>
  <c r="D41"/>
  <c r="B41"/>
  <c r="H63"/>
  <c r="E63"/>
  <c r="H62"/>
  <c r="C41" s="1"/>
  <c r="E62"/>
  <c r="H35"/>
  <c r="F35"/>
  <c r="D35"/>
  <c r="B35"/>
  <c r="H57"/>
  <c r="I35" s="1"/>
  <c r="H56"/>
  <c r="G35" s="1"/>
  <c r="H55"/>
  <c r="I55" s="1"/>
  <c r="H54"/>
  <c r="E55"/>
  <c r="E56"/>
  <c r="E57"/>
  <c r="E54"/>
  <c r="I34"/>
  <c r="A47"/>
  <c r="K46"/>
  <c r="J46"/>
  <c r="K40"/>
  <c r="J40"/>
  <c r="A41"/>
  <c r="J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C47" l="1"/>
  <c r="G47"/>
  <c r="E47"/>
  <c r="J47"/>
  <c r="E41"/>
  <c r="K41" s="1"/>
  <c r="E35"/>
  <c r="C35"/>
  <c r="J41"/>
  <c r="J35"/>
  <c r="L12"/>
  <c r="L24"/>
  <c r="L18"/>
  <c r="L46"/>
  <c r="K34"/>
  <c r="L34" s="1"/>
  <c r="L31"/>
  <c r="L19"/>
  <c r="L8"/>
  <c r="L13"/>
  <c r="L40"/>
  <c r="L14"/>
  <c r="L21"/>
  <c r="L9"/>
  <c r="L16"/>
  <c r="L23"/>
  <c r="L17"/>
  <c r="L11"/>
  <c r="L20"/>
  <c r="L15"/>
  <c r="L10"/>
  <c r="L33"/>
  <c r="L32"/>
  <c r="L30"/>
  <c r="L29"/>
  <c r="L25"/>
  <c r="L26"/>
  <c r="L27"/>
  <c r="L28"/>
  <c r="L22"/>
  <c r="K47" l="1"/>
  <c r="L47" s="1"/>
  <c r="K35"/>
  <c r="L35" s="1"/>
  <c r="L41"/>
</calcChain>
</file>

<file path=xl/sharedStrings.xml><?xml version="1.0" encoding="utf-8"?>
<sst xmlns="http://schemas.openxmlformats.org/spreadsheetml/2006/main" count="160" uniqueCount="78">
  <si>
    <t>Knírač malý</t>
  </si>
  <si>
    <t>rok</t>
  </si>
  <si>
    <t>počet vrhů</t>
  </si>
  <si>
    <t>pepř a sůl</t>
  </si>
  <si>
    <t>bílý</t>
  </si>
  <si>
    <t>černý</t>
  </si>
  <si>
    <t>černostříbřitý</t>
  </si>
  <si>
    <t>PRŮMĚR štěně/vrh</t>
  </si>
  <si>
    <t>zapsaných štěňat</t>
  </si>
  <si>
    <t>celkem</t>
  </si>
  <si>
    <t>CELKEM</t>
  </si>
  <si>
    <t>Knírač střední</t>
  </si>
  <si>
    <t>Knírač velký</t>
  </si>
  <si>
    <t>2.) Přehled narozených a zapsaných štěňat v roce 2022</t>
  </si>
  <si>
    <t>barva</t>
  </si>
  <si>
    <t>Bílý</t>
  </si>
  <si>
    <t>Čstř</t>
  </si>
  <si>
    <t>Černý</t>
  </si>
  <si>
    <t>P a S</t>
  </si>
  <si>
    <t>narozeno</t>
  </si>
  <si>
    <t>zapsáno</t>
  </si>
  <si>
    <t>PRŮMĚR</t>
  </si>
  <si>
    <t>zaps. štěňat/vrh</t>
  </si>
  <si>
    <t>P</t>
  </si>
  <si>
    <t>F</t>
  </si>
  <si>
    <t>3.) Hodnocení vrhů:</t>
  </si>
  <si>
    <t>- fena</t>
  </si>
  <si>
    <t>Knírač malý černostříbřitý:</t>
  </si>
  <si>
    <t>Knírač malý pepř a sůl:</t>
  </si>
  <si>
    <t>Knírač střední černý:</t>
  </si>
  <si>
    <t>Knírač velký černostříbřitý:</t>
  </si>
  <si>
    <t>Knírač velký černý:</t>
  </si>
  <si>
    <t>Zpráva o výsledcích chovu malých, středních a velkých kníračů v jihomoravské pobočce KCHK za rok 2022.</t>
  </si>
  <si>
    <t>4.) Krycí listy</t>
  </si>
  <si>
    <t>5.) Prodloužení chovnosti:</t>
  </si>
  <si>
    <t>V roce 2022 nebylo požádáno o prodloužení chovnosti pro žádnou fenu.</t>
  </si>
  <si>
    <t>Olga Dřímalová, OPCH pro knírače malé, střední a velké</t>
  </si>
  <si>
    <t>1.</t>
  </si>
  <si>
    <t>Bruno z Agova dvora</t>
  </si>
  <si>
    <t>Yetti z Agova dvora</t>
  </si>
  <si>
    <t>Drak Bohemia Vulkan</t>
  </si>
  <si>
    <t>Hypersonic Whisper of Wind</t>
  </si>
  <si>
    <t>Agnes Černý medvídek</t>
  </si>
  <si>
    <t>Iaiko z Devonu</t>
  </si>
  <si>
    <t>Ziggy z Agova dvora</t>
  </si>
  <si>
    <r>
      <t>chov. stanice: "</t>
    </r>
    <r>
      <rPr>
        <i/>
        <sz val="11"/>
        <color theme="1"/>
        <rFont val="Times New Roman"/>
        <family val="1"/>
        <charset val="238"/>
      </rPr>
      <t>Černý medvídek"</t>
    </r>
  </si>
  <si>
    <r>
      <t>chov. stanice: "</t>
    </r>
    <r>
      <rPr>
        <i/>
        <sz val="11"/>
        <color theme="1"/>
        <rFont val="Times New Roman"/>
        <family val="1"/>
        <charset val="238"/>
      </rPr>
      <t>z Kralické tiskárny"</t>
    </r>
  </si>
  <si>
    <r>
      <t>chov. stanice: "</t>
    </r>
    <r>
      <rPr>
        <i/>
        <sz val="11"/>
        <color theme="1"/>
        <rFont val="Times New Roman"/>
        <family val="1"/>
        <charset val="238"/>
      </rPr>
      <t>z Devonu"</t>
    </r>
  </si>
  <si>
    <t>Třetí vrh feny. Porod bez problémů. Narozeno i odchováno 4 štěňata (1/3). Vrh váhově nevyrovnaný pohlavím. Jedna fenka menší břišní kýla a podkus. Štěňata krásně vybarvená. Uši klopené, ocasy správně nasazené a nesené. Dobře socializované.</t>
  </si>
  <si>
    <t>První vrh feny. Narozeno 6 štěňat (3/3) a odchováno 4 štěňata (1/3). První štěně přirozený porod s pomocí chovatelky - narozeno mrtvé. Druhé štěně se v cestách zadusilo. Poté zbylá štěňata rozena císařem. Kontrola v 7. týdnu - dvě fenky zámek ve vývinu. Jedna fenka náznak kýly. Pejsek malý znak v rámci standardu. Uši správně nasazené i nesené. Ocas všichni mírně překlápí. Štěňata dobře vybarvená. Srst vlnitá ale drsná. Dobrá socializace.</t>
  </si>
  <si>
    <t>Druhý vrh feny. Porod bez problémů. Narozeno 6 štěňat (3/3), odchováno (2/2). Jeden pejsek umřel 3. den - chyběl sací reflex. Fenka uhynula 12. den - byla provedena pitva - vrozená vada reflux. V době kontroly u dvou štěňat zuby ve vývinu a již naznačeny. Štěňata výborně socializovaná.</t>
  </si>
  <si>
    <r>
      <t>chov. stanice: "</t>
    </r>
    <r>
      <rPr>
        <i/>
        <sz val="11"/>
        <color theme="1"/>
        <rFont val="Times New Roman"/>
        <family val="1"/>
        <charset val="238"/>
      </rPr>
      <t>z Agova dvora"</t>
    </r>
  </si>
  <si>
    <t>First Kiss for Zelebrität from Yarica</t>
  </si>
  <si>
    <t>Mandarinka Drofa</t>
  </si>
  <si>
    <r>
      <t>chov. stanice: "</t>
    </r>
    <r>
      <rPr>
        <i/>
        <sz val="11"/>
        <color theme="1"/>
        <rFont val="Times New Roman"/>
        <family val="1"/>
        <charset val="238"/>
      </rPr>
      <t>z Apatyky"</t>
    </r>
  </si>
  <si>
    <t>Třetí vrh feny. Porod přirozený. Narozeno 7 štěňat (3/4), odchováno (3/3). Fenka zemřela při porodu. Kontrola v 7. týdnu věku. Většina štěňat dosud zuby neprořezány. Pouze jedna fenka již se zuby. Oči tmavé, uši správně nasazené i nesené. Ocasy nekupírované, mírně překlápí. Dobře socializovaná.</t>
  </si>
  <si>
    <t>Querubin od Dalajského potoka</t>
  </si>
  <si>
    <t>Baghira ze Charlotina údolí</t>
  </si>
  <si>
    <r>
      <t>chov. stanice: "</t>
    </r>
    <r>
      <rPr>
        <i/>
        <sz val="11"/>
        <color theme="1"/>
        <rFont val="Times New Roman"/>
        <family val="1"/>
        <charset val="238"/>
      </rPr>
      <t>Ponávka"</t>
    </r>
  </si>
  <si>
    <t>První vrh fenky. Porod císařem. Narozeno 5 štěňat (2/3), odchováno (1/3). Pejsek zemřel na zalehnutí matkou, která byla po narkóze. Kontrola v 7. týdnu. Zuby krásně prořezány. U štěňat užší spodní čelist, zatím ve vývinu. Uši i ocasy správně nasazené a nesené. Štěňata vitální a dobře socializovaná.</t>
  </si>
  <si>
    <r>
      <t xml:space="preserve">1.) Přehled vývoje vrhů štěňat: </t>
    </r>
    <r>
      <rPr>
        <sz val="12"/>
        <color theme="1"/>
        <rFont val="Times New Roman"/>
        <family val="1"/>
        <charset val="238"/>
      </rPr>
      <t>od roku 1995, kdy v naší pobočce byly první vrhy kníračů malých bílých. V roce 2022 proběhl první porod štěňat knírače velkého černostříbřitého.</t>
    </r>
  </si>
  <si>
    <t>Black Bao von Baumer's Kleiner Farm</t>
  </si>
  <si>
    <t>Anemone Habrůvka</t>
  </si>
  <si>
    <r>
      <t>chov. stanice: "</t>
    </r>
    <r>
      <rPr>
        <i/>
        <sz val="11"/>
        <color theme="1"/>
        <rFont val="Times New Roman"/>
        <family val="1"/>
        <charset val="238"/>
      </rPr>
      <t>Habrůvka"</t>
    </r>
  </si>
  <si>
    <t xml:space="preserve">První vrh feny. Porod přirozený. Narozeno 8 štěňat (7/1), odchováno (6/1). Úhyn pejska tři dny po porodu - příčina nezjištěna. Kontrala 7. týden. Jednomu pejskovi prozatím spuštěno 1 varle. Jednomu pejskovi se v dolní čelisti  zuby teprve prořezávají. 3x užší spodní čelist (vše ve vývinu). Fenka bílý znak na hrudi v rámci standardu. Všichni uši velké, krásně klopené, ocasy nekupírované, správně nasazené i nesené. Štěňata dobře socializovaná, vitální, hravá, nebojácná. </t>
  </si>
  <si>
    <t>Godric Venduno</t>
  </si>
  <si>
    <t>Isis ze Slunečné verandy</t>
  </si>
  <si>
    <r>
      <t>chov. stanice: "</t>
    </r>
    <r>
      <rPr>
        <i/>
        <sz val="11"/>
        <color theme="1"/>
        <rFont val="Times New Roman"/>
        <family val="1"/>
        <charset val="238"/>
      </rPr>
      <t>ze Slunečné verandy"</t>
    </r>
  </si>
  <si>
    <t>První vrh feny. Porod rychlý (3 hod.), bez problémů. Narozeno i odchováno 9 štěňat (2/7). Velmi vyrovnaný vrh, krásné hlavy. Uši velké, klopené. Ocasy správně nasazené i nesené. Dva psi kupírované ocasy na přání budoucích majitelů. Štěňata výborně socializovaná.</t>
  </si>
  <si>
    <t>3.-4.</t>
  </si>
  <si>
    <t>5.</t>
  </si>
  <si>
    <t>2.</t>
  </si>
  <si>
    <t>Cairo z Devonu</t>
  </si>
  <si>
    <t>Izzi z Devonu</t>
  </si>
  <si>
    <t>Druhý vrh feny. Narozeno i odchováno 5 štěňat (3/2). Porod bez problémů. Jednomu pejskovi chybí dolní řezák, jinak je vrh bez závad. Štěňata výborně socializovaná.</t>
  </si>
  <si>
    <t>V roce 2022 bylo v naší pobočce vystaveno celkem 16 krycích listů od OPCH a 1 krycí list od ÚPCH. 3 feny nezabřezly, 1 fena vstřebala nenarozená štěňata a 1 krycí list byl vrácen. 1 vrh se narodil na základě krycího listu z roku 2021 a 4 krycí listy byly vystaveny s očekávaným datem narození v roce 2023.</t>
  </si>
  <si>
    <t>V Brně dne: 10.2.2023</t>
  </si>
  <si>
    <t>Druhý vrh feny. Porod bez problémů. Narozeno a odchováno 5 štěňat (3/2). Jeden pejsek úraz levého oka. Léčení u oční specialistky MVDr. Trnkové. Oko bylo zachráněno, ale zůstane v něm jizva. Kontrola vrhu byla provedena OPCH olomoucké pobočky Martinou Běhalovou.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</si>
</sst>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" fontId="4" fillId="0" borderId="8" xfId="0" applyNumberFormat="1" applyFont="1" applyBorder="1"/>
    <xf numFmtId="1" fontId="4" fillId="0" borderId="9" xfId="0" applyNumberFormat="1" applyFont="1" applyBorder="1"/>
    <xf numFmtId="1" fontId="4" fillId="0" borderId="7" xfId="0" applyNumberFormat="1" applyFont="1" applyBorder="1"/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/>
    <xf numFmtId="1" fontId="4" fillId="0" borderId="12" xfId="0" applyNumberFormat="1" applyFont="1" applyBorder="1"/>
    <xf numFmtId="1" fontId="4" fillId="0" borderId="10" xfId="0" applyNumberFormat="1" applyFont="1" applyBorder="1"/>
    <xf numFmtId="164" fontId="4" fillId="0" borderId="10" xfId="0" applyNumberFormat="1" applyFont="1" applyBorder="1"/>
    <xf numFmtId="0" fontId="4" fillId="0" borderId="13" xfId="0" applyFont="1" applyBorder="1" applyAlignment="1">
      <alignment horizontal="center"/>
    </xf>
    <xf numFmtId="1" fontId="4" fillId="0" borderId="14" xfId="0" applyNumberFormat="1" applyFont="1" applyBorder="1"/>
    <xf numFmtId="1" fontId="4" fillId="0" borderId="15" xfId="0" applyNumberFormat="1" applyFont="1" applyBorder="1"/>
    <xf numFmtId="1" fontId="4" fillId="0" borderId="13" xfId="0" applyNumberFormat="1" applyFont="1" applyBorder="1"/>
    <xf numFmtId="164" fontId="4" fillId="0" borderId="13" xfId="0" applyNumberFormat="1" applyFont="1" applyBorder="1"/>
    <xf numFmtId="0" fontId="4" fillId="0" borderId="10" xfId="0" applyFont="1" applyBorder="1"/>
    <xf numFmtId="0" fontId="4" fillId="0" borderId="13" xfId="0" applyFont="1" applyBorder="1"/>
    <xf numFmtId="0" fontId="7" fillId="0" borderId="18" xfId="0" applyFont="1" applyBorder="1" applyAlignment="1"/>
    <xf numFmtId="0" fontId="6" fillId="0" borderId="19" xfId="0" applyFont="1" applyBorder="1" applyAlignment="1">
      <alignment vertical="top" wrapText="1"/>
    </xf>
    <xf numFmtId="1" fontId="4" fillId="0" borderId="16" xfId="0" applyNumberFormat="1" applyFont="1" applyBorder="1"/>
    <xf numFmtId="1" fontId="4" fillId="0" borderId="20" xfId="0" applyNumberFormat="1" applyFont="1" applyBorder="1"/>
    <xf numFmtId="0" fontId="4" fillId="0" borderId="11" xfId="0" applyFont="1" applyBorder="1"/>
    <xf numFmtId="0" fontId="4" fillId="0" borderId="14" xfId="0" applyFont="1" applyBorder="1"/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/>
    <xf numFmtId="0" fontId="4" fillId="0" borderId="0" xfId="0" applyFont="1" applyBorder="1"/>
    <xf numFmtId="1" fontId="4" fillId="0" borderId="17" xfId="0" applyNumberFormat="1" applyFont="1" applyBorder="1"/>
    <xf numFmtId="0" fontId="5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4" fontId="4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64" fontId="4" fillId="0" borderId="8" xfId="0" applyNumberFormat="1" applyFont="1" applyBorder="1" applyAlignment="1"/>
    <xf numFmtId="164" fontId="4" fillId="0" borderId="7" xfId="0" applyNumberFormat="1" applyFont="1" applyBorder="1" applyAlignment="1"/>
    <xf numFmtId="164" fontId="4" fillId="0" borderId="11" xfId="0" applyNumberFormat="1" applyFont="1" applyBorder="1" applyAlignment="1"/>
    <xf numFmtId="164" fontId="4" fillId="0" borderId="10" xfId="0" applyNumberFormat="1" applyFont="1" applyBorder="1" applyAlignment="1"/>
    <xf numFmtId="164" fontId="4" fillId="0" borderId="14" xfId="0" applyNumberFormat="1" applyFont="1" applyBorder="1" applyAlignment="1"/>
    <xf numFmtId="164" fontId="4" fillId="0" borderId="13" xfId="0" applyNumberFormat="1" applyFont="1" applyBorder="1" applyAlignment="1"/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selection sqref="A1:L1"/>
    </sheetView>
  </sheetViews>
  <sheetFormatPr defaultRowHeight="15"/>
  <cols>
    <col min="1" max="1" width="7.85546875" style="2" customWidth="1"/>
    <col min="2" max="12" width="7.85546875" style="1" customWidth="1"/>
    <col min="13" max="16384" width="9.140625" style="1"/>
  </cols>
  <sheetData>
    <row r="1" spans="1:12" ht="37.5" customHeight="1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9" customHeight="1"/>
    <row r="3" spans="1:12" ht="30" customHeight="1">
      <c r="A3" s="48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7.5" customHeight="1"/>
    <row r="5" spans="1:12">
      <c r="A5" s="6" t="s">
        <v>0</v>
      </c>
    </row>
    <row r="6" spans="1:12">
      <c r="A6" s="7"/>
      <c r="B6" s="44" t="s">
        <v>4</v>
      </c>
      <c r="C6" s="45"/>
      <c r="D6" s="44" t="s">
        <v>6</v>
      </c>
      <c r="E6" s="45"/>
      <c r="F6" s="46" t="s">
        <v>5</v>
      </c>
      <c r="G6" s="46"/>
      <c r="H6" s="44" t="s">
        <v>3</v>
      </c>
      <c r="I6" s="45"/>
      <c r="J6" s="46" t="s">
        <v>10</v>
      </c>
      <c r="K6" s="46"/>
      <c r="L6" s="46"/>
    </row>
    <row r="7" spans="1:12" s="5" customFormat="1" ht="22.5">
      <c r="A7" s="8" t="s">
        <v>1</v>
      </c>
      <c r="B7" s="9" t="s">
        <v>2</v>
      </c>
      <c r="C7" s="10" t="s">
        <v>8</v>
      </c>
      <c r="D7" s="9" t="s">
        <v>2</v>
      </c>
      <c r="E7" s="10" t="s">
        <v>8</v>
      </c>
      <c r="F7" s="8" t="s">
        <v>2</v>
      </c>
      <c r="G7" s="8" t="s">
        <v>8</v>
      </c>
      <c r="H7" s="9" t="s">
        <v>2</v>
      </c>
      <c r="I7" s="10" t="s">
        <v>8</v>
      </c>
      <c r="J7" s="8" t="s">
        <v>2</v>
      </c>
      <c r="K7" s="8" t="s">
        <v>8</v>
      </c>
      <c r="L7" s="8" t="s">
        <v>7</v>
      </c>
    </row>
    <row r="8" spans="1:12">
      <c r="A8" s="11">
        <v>1995</v>
      </c>
      <c r="B8" s="12">
        <v>5</v>
      </c>
      <c r="C8" s="13">
        <v>21</v>
      </c>
      <c r="D8" s="14">
        <v>10</v>
      </c>
      <c r="E8" s="14">
        <v>40</v>
      </c>
      <c r="F8" s="12">
        <v>10</v>
      </c>
      <c r="G8" s="13">
        <v>40</v>
      </c>
      <c r="H8" s="12">
        <v>12</v>
      </c>
      <c r="I8" s="13">
        <v>45</v>
      </c>
      <c r="J8" s="14">
        <f>B8+D8+F8+H8</f>
        <v>37</v>
      </c>
      <c r="K8" s="14">
        <f>C8+E8+G8+I8</f>
        <v>146</v>
      </c>
      <c r="L8" s="15">
        <f>K8/J8</f>
        <v>3.9459459459459461</v>
      </c>
    </row>
    <row r="9" spans="1:12">
      <c r="A9" s="16">
        <f>A8+1</f>
        <v>1996</v>
      </c>
      <c r="B9" s="17">
        <v>2</v>
      </c>
      <c r="C9" s="18">
        <v>8</v>
      </c>
      <c r="D9" s="19">
        <v>13</v>
      </c>
      <c r="E9" s="19">
        <v>46</v>
      </c>
      <c r="F9" s="17">
        <v>11</v>
      </c>
      <c r="G9" s="18">
        <v>37</v>
      </c>
      <c r="H9" s="17">
        <v>11</v>
      </c>
      <c r="I9" s="18">
        <v>47</v>
      </c>
      <c r="J9" s="19">
        <f t="shared" ref="J9:J35" si="0">B9+D9+F9+H9</f>
        <v>37</v>
      </c>
      <c r="K9" s="19">
        <f t="shared" ref="K9:K35" si="1">C9+E9+G9+I9</f>
        <v>138</v>
      </c>
      <c r="L9" s="20">
        <f t="shared" ref="L9:L35" si="2">K9/J9</f>
        <v>3.7297297297297298</v>
      </c>
    </row>
    <row r="10" spans="1:12">
      <c r="A10" s="16">
        <f t="shared" ref="A10:A35" si="3">A9+1</f>
        <v>1997</v>
      </c>
      <c r="B10" s="17">
        <v>2</v>
      </c>
      <c r="C10" s="18">
        <v>7</v>
      </c>
      <c r="D10" s="19">
        <v>4</v>
      </c>
      <c r="E10" s="19">
        <v>12</v>
      </c>
      <c r="F10" s="17">
        <v>7</v>
      </c>
      <c r="G10" s="18">
        <v>29</v>
      </c>
      <c r="H10" s="17">
        <v>8</v>
      </c>
      <c r="I10" s="18">
        <v>30</v>
      </c>
      <c r="J10" s="19">
        <f t="shared" si="0"/>
        <v>21</v>
      </c>
      <c r="K10" s="19">
        <f t="shared" si="1"/>
        <v>78</v>
      </c>
      <c r="L10" s="20">
        <f t="shared" si="2"/>
        <v>3.7142857142857144</v>
      </c>
    </row>
    <row r="11" spans="1:12">
      <c r="A11" s="16">
        <f t="shared" si="3"/>
        <v>1998</v>
      </c>
      <c r="B11" s="17">
        <v>3</v>
      </c>
      <c r="C11" s="18">
        <v>12</v>
      </c>
      <c r="D11" s="19">
        <v>5</v>
      </c>
      <c r="E11" s="19">
        <v>16</v>
      </c>
      <c r="F11" s="17">
        <v>8</v>
      </c>
      <c r="G11" s="18">
        <v>35</v>
      </c>
      <c r="H11" s="17">
        <v>6</v>
      </c>
      <c r="I11" s="18">
        <v>32</v>
      </c>
      <c r="J11" s="19">
        <f t="shared" si="0"/>
        <v>22</v>
      </c>
      <c r="K11" s="19">
        <f t="shared" si="1"/>
        <v>95</v>
      </c>
      <c r="L11" s="20">
        <f t="shared" si="2"/>
        <v>4.3181818181818183</v>
      </c>
    </row>
    <row r="12" spans="1:12">
      <c r="A12" s="16">
        <f t="shared" si="3"/>
        <v>1999</v>
      </c>
      <c r="B12" s="17">
        <v>3</v>
      </c>
      <c r="C12" s="18">
        <v>8</v>
      </c>
      <c r="D12" s="19">
        <v>4</v>
      </c>
      <c r="E12" s="19">
        <v>13</v>
      </c>
      <c r="F12" s="17">
        <v>5</v>
      </c>
      <c r="G12" s="18">
        <v>22</v>
      </c>
      <c r="H12" s="17">
        <v>8</v>
      </c>
      <c r="I12" s="18">
        <v>42</v>
      </c>
      <c r="J12" s="19">
        <f t="shared" si="0"/>
        <v>20</v>
      </c>
      <c r="K12" s="19">
        <f t="shared" si="1"/>
        <v>85</v>
      </c>
      <c r="L12" s="20">
        <f t="shared" si="2"/>
        <v>4.25</v>
      </c>
    </row>
    <row r="13" spans="1:12">
      <c r="A13" s="16">
        <f t="shared" si="3"/>
        <v>2000</v>
      </c>
      <c r="B13" s="17">
        <v>4</v>
      </c>
      <c r="C13" s="18">
        <v>11</v>
      </c>
      <c r="D13" s="19">
        <v>6</v>
      </c>
      <c r="E13" s="19">
        <v>19</v>
      </c>
      <c r="F13" s="17">
        <v>7</v>
      </c>
      <c r="G13" s="18">
        <v>32</v>
      </c>
      <c r="H13" s="17">
        <v>8</v>
      </c>
      <c r="I13" s="18">
        <v>32</v>
      </c>
      <c r="J13" s="19">
        <f t="shared" si="0"/>
        <v>25</v>
      </c>
      <c r="K13" s="19">
        <f t="shared" si="1"/>
        <v>94</v>
      </c>
      <c r="L13" s="20">
        <f t="shared" si="2"/>
        <v>3.76</v>
      </c>
    </row>
    <row r="14" spans="1:12">
      <c r="A14" s="16">
        <f t="shared" si="3"/>
        <v>2001</v>
      </c>
      <c r="B14" s="17">
        <v>1</v>
      </c>
      <c r="C14" s="18">
        <v>1</v>
      </c>
      <c r="D14" s="19">
        <v>6</v>
      </c>
      <c r="E14" s="19">
        <v>17</v>
      </c>
      <c r="F14" s="17">
        <v>4</v>
      </c>
      <c r="G14" s="18">
        <v>12</v>
      </c>
      <c r="H14" s="17">
        <v>6</v>
      </c>
      <c r="I14" s="18">
        <v>24</v>
      </c>
      <c r="J14" s="19">
        <f t="shared" si="0"/>
        <v>17</v>
      </c>
      <c r="K14" s="19">
        <f t="shared" si="1"/>
        <v>54</v>
      </c>
      <c r="L14" s="20">
        <f t="shared" si="2"/>
        <v>3.1764705882352939</v>
      </c>
    </row>
    <row r="15" spans="1:12">
      <c r="A15" s="16">
        <f t="shared" si="3"/>
        <v>2002</v>
      </c>
      <c r="B15" s="17">
        <v>2</v>
      </c>
      <c r="C15" s="18">
        <v>8</v>
      </c>
      <c r="D15" s="19">
        <v>4</v>
      </c>
      <c r="E15" s="19">
        <v>17</v>
      </c>
      <c r="F15" s="17">
        <v>4</v>
      </c>
      <c r="G15" s="18">
        <v>13</v>
      </c>
      <c r="H15" s="17">
        <v>3</v>
      </c>
      <c r="I15" s="18">
        <v>7</v>
      </c>
      <c r="J15" s="19">
        <f t="shared" si="0"/>
        <v>13</v>
      </c>
      <c r="K15" s="19">
        <f t="shared" si="1"/>
        <v>45</v>
      </c>
      <c r="L15" s="20">
        <f t="shared" si="2"/>
        <v>3.4615384615384617</v>
      </c>
    </row>
    <row r="16" spans="1:12">
      <c r="A16" s="16">
        <f t="shared" si="3"/>
        <v>2003</v>
      </c>
      <c r="B16" s="17">
        <v>1</v>
      </c>
      <c r="C16" s="18">
        <v>4</v>
      </c>
      <c r="D16" s="19">
        <v>10</v>
      </c>
      <c r="E16" s="19">
        <v>46</v>
      </c>
      <c r="F16" s="17">
        <v>7</v>
      </c>
      <c r="G16" s="18">
        <v>32</v>
      </c>
      <c r="H16" s="17">
        <v>5</v>
      </c>
      <c r="I16" s="18">
        <v>14</v>
      </c>
      <c r="J16" s="19">
        <f t="shared" si="0"/>
        <v>23</v>
      </c>
      <c r="K16" s="19">
        <f t="shared" si="1"/>
        <v>96</v>
      </c>
      <c r="L16" s="20">
        <f t="shared" si="2"/>
        <v>4.1739130434782608</v>
      </c>
    </row>
    <row r="17" spans="1:12">
      <c r="A17" s="16">
        <f t="shared" si="3"/>
        <v>2004</v>
      </c>
      <c r="B17" s="17">
        <v>2</v>
      </c>
      <c r="C17" s="18">
        <v>9</v>
      </c>
      <c r="D17" s="19">
        <v>3</v>
      </c>
      <c r="E17" s="19">
        <v>16</v>
      </c>
      <c r="F17" s="17">
        <v>5</v>
      </c>
      <c r="G17" s="18">
        <v>23</v>
      </c>
      <c r="H17" s="17">
        <v>7</v>
      </c>
      <c r="I17" s="18">
        <v>28</v>
      </c>
      <c r="J17" s="19">
        <f t="shared" si="0"/>
        <v>17</v>
      </c>
      <c r="K17" s="19">
        <f t="shared" si="1"/>
        <v>76</v>
      </c>
      <c r="L17" s="20">
        <f t="shared" si="2"/>
        <v>4.4705882352941178</v>
      </c>
    </row>
    <row r="18" spans="1:12">
      <c r="A18" s="16">
        <f t="shared" si="3"/>
        <v>2005</v>
      </c>
      <c r="B18" s="17">
        <v>0</v>
      </c>
      <c r="C18" s="18">
        <v>0</v>
      </c>
      <c r="D18" s="19">
        <v>2</v>
      </c>
      <c r="E18" s="19">
        <v>11</v>
      </c>
      <c r="F18" s="17">
        <v>6</v>
      </c>
      <c r="G18" s="18">
        <v>28</v>
      </c>
      <c r="H18" s="17">
        <v>5</v>
      </c>
      <c r="I18" s="18">
        <v>21</v>
      </c>
      <c r="J18" s="19">
        <f t="shared" si="0"/>
        <v>13</v>
      </c>
      <c r="K18" s="19">
        <f t="shared" si="1"/>
        <v>60</v>
      </c>
      <c r="L18" s="20">
        <f t="shared" si="2"/>
        <v>4.615384615384615</v>
      </c>
    </row>
    <row r="19" spans="1:12">
      <c r="A19" s="16">
        <f t="shared" si="3"/>
        <v>2006</v>
      </c>
      <c r="B19" s="17">
        <v>2</v>
      </c>
      <c r="C19" s="18">
        <v>8</v>
      </c>
      <c r="D19" s="19">
        <v>7</v>
      </c>
      <c r="E19" s="19">
        <v>28</v>
      </c>
      <c r="F19" s="17">
        <v>7</v>
      </c>
      <c r="G19" s="18">
        <v>33</v>
      </c>
      <c r="H19" s="17">
        <v>4</v>
      </c>
      <c r="I19" s="18">
        <v>13</v>
      </c>
      <c r="J19" s="19">
        <f t="shared" si="0"/>
        <v>20</v>
      </c>
      <c r="K19" s="19">
        <f t="shared" si="1"/>
        <v>82</v>
      </c>
      <c r="L19" s="20">
        <f t="shared" si="2"/>
        <v>4.0999999999999996</v>
      </c>
    </row>
    <row r="20" spans="1:12">
      <c r="A20" s="16">
        <f t="shared" si="3"/>
        <v>2007</v>
      </c>
      <c r="B20" s="17">
        <v>3</v>
      </c>
      <c r="C20" s="18">
        <v>12</v>
      </c>
      <c r="D20" s="19">
        <v>6</v>
      </c>
      <c r="E20" s="19">
        <v>21</v>
      </c>
      <c r="F20" s="17">
        <v>7</v>
      </c>
      <c r="G20" s="18">
        <v>29</v>
      </c>
      <c r="H20" s="17">
        <v>4</v>
      </c>
      <c r="I20" s="18">
        <v>20</v>
      </c>
      <c r="J20" s="19">
        <f t="shared" si="0"/>
        <v>20</v>
      </c>
      <c r="K20" s="19">
        <f t="shared" si="1"/>
        <v>82</v>
      </c>
      <c r="L20" s="20">
        <f t="shared" si="2"/>
        <v>4.0999999999999996</v>
      </c>
    </row>
    <row r="21" spans="1:12">
      <c r="A21" s="16">
        <f t="shared" si="3"/>
        <v>2008</v>
      </c>
      <c r="B21" s="17">
        <v>2</v>
      </c>
      <c r="C21" s="18">
        <v>9</v>
      </c>
      <c r="D21" s="19">
        <v>6</v>
      </c>
      <c r="E21" s="19">
        <v>31</v>
      </c>
      <c r="F21" s="17">
        <v>1</v>
      </c>
      <c r="G21" s="18">
        <v>6</v>
      </c>
      <c r="H21" s="17">
        <v>8</v>
      </c>
      <c r="I21" s="18">
        <v>27</v>
      </c>
      <c r="J21" s="19">
        <f t="shared" si="0"/>
        <v>17</v>
      </c>
      <c r="K21" s="19">
        <f t="shared" si="1"/>
        <v>73</v>
      </c>
      <c r="L21" s="20">
        <f t="shared" si="2"/>
        <v>4.2941176470588234</v>
      </c>
    </row>
    <row r="22" spans="1:12">
      <c r="A22" s="16">
        <f t="shared" si="3"/>
        <v>2009</v>
      </c>
      <c r="B22" s="17">
        <v>0</v>
      </c>
      <c r="C22" s="18">
        <v>0</v>
      </c>
      <c r="D22" s="19">
        <v>3</v>
      </c>
      <c r="E22" s="19">
        <v>16</v>
      </c>
      <c r="F22" s="17">
        <v>3</v>
      </c>
      <c r="G22" s="18">
        <v>8</v>
      </c>
      <c r="H22" s="17">
        <v>3</v>
      </c>
      <c r="I22" s="18">
        <v>13</v>
      </c>
      <c r="J22" s="19">
        <f t="shared" si="0"/>
        <v>9</v>
      </c>
      <c r="K22" s="19">
        <f t="shared" si="1"/>
        <v>37</v>
      </c>
      <c r="L22" s="20">
        <f t="shared" si="2"/>
        <v>4.1111111111111107</v>
      </c>
    </row>
    <row r="23" spans="1:12">
      <c r="A23" s="16">
        <f t="shared" si="3"/>
        <v>2010</v>
      </c>
      <c r="B23" s="17">
        <v>1</v>
      </c>
      <c r="C23" s="18">
        <v>4</v>
      </c>
      <c r="D23" s="19">
        <v>4</v>
      </c>
      <c r="E23" s="19">
        <v>16</v>
      </c>
      <c r="F23" s="17">
        <v>1</v>
      </c>
      <c r="G23" s="18">
        <v>6</v>
      </c>
      <c r="H23" s="17">
        <v>4</v>
      </c>
      <c r="I23" s="18">
        <v>12</v>
      </c>
      <c r="J23" s="19">
        <f t="shared" si="0"/>
        <v>10</v>
      </c>
      <c r="K23" s="19">
        <f t="shared" si="1"/>
        <v>38</v>
      </c>
      <c r="L23" s="20">
        <f t="shared" si="2"/>
        <v>3.8</v>
      </c>
    </row>
    <row r="24" spans="1:12">
      <c r="A24" s="16">
        <f t="shared" si="3"/>
        <v>2011</v>
      </c>
      <c r="B24" s="17">
        <v>0</v>
      </c>
      <c r="C24" s="18">
        <v>0</v>
      </c>
      <c r="D24" s="19">
        <v>6</v>
      </c>
      <c r="E24" s="19">
        <v>28</v>
      </c>
      <c r="F24" s="17">
        <v>3</v>
      </c>
      <c r="G24" s="18">
        <v>12</v>
      </c>
      <c r="H24" s="17">
        <v>0</v>
      </c>
      <c r="I24" s="18">
        <v>0</v>
      </c>
      <c r="J24" s="19">
        <f t="shared" si="0"/>
        <v>9</v>
      </c>
      <c r="K24" s="19">
        <f t="shared" si="1"/>
        <v>40</v>
      </c>
      <c r="L24" s="20">
        <f t="shared" si="2"/>
        <v>4.4444444444444446</v>
      </c>
    </row>
    <row r="25" spans="1:12">
      <c r="A25" s="16">
        <f t="shared" si="3"/>
        <v>2012</v>
      </c>
      <c r="B25" s="17">
        <v>0</v>
      </c>
      <c r="C25" s="18">
        <v>0</v>
      </c>
      <c r="D25" s="19">
        <v>4</v>
      </c>
      <c r="E25" s="19">
        <v>24</v>
      </c>
      <c r="F25" s="17">
        <v>3</v>
      </c>
      <c r="G25" s="18">
        <v>13</v>
      </c>
      <c r="H25" s="17">
        <v>4</v>
      </c>
      <c r="I25" s="18">
        <v>12</v>
      </c>
      <c r="J25" s="19">
        <f t="shared" si="0"/>
        <v>11</v>
      </c>
      <c r="K25" s="19">
        <f t="shared" si="1"/>
        <v>49</v>
      </c>
      <c r="L25" s="20">
        <f t="shared" si="2"/>
        <v>4.4545454545454541</v>
      </c>
    </row>
    <row r="26" spans="1:12">
      <c r="A26" s="16">
        <f t="shared" si="3"/>
        <v>2013</v>
      </c>
      <c r="B26" s="17">
        <v>0</v>
      </c>
      <c r="C26" s="18">
        <v>0</v>
      </c>
      <c r="D26" s="19">
        <v>4</v>
      </c>
      <c r="E26" s="19">
        <v>28</v>
      </c>
      <c r="F26" s="17">
        <v>2</v>
      </c>
      <c r="G26" s="18">
        <v>14</v>
      </c>
      <c r="H26" s="17">
        <v>2</v>
      </c>
      <c r="I26" s="18">
        <v>3</v>
      </c>
      <c r="J26" s="19">
        <f t="shared" si="0"/>
        <v>8</v>
      </c>
      <c r="K26" s="19">
        <f t="shared" si="1"/>
        <v>45</v>
      </c>
      <c r="L26" s="20">
        <f t="shared" si="2"/>
        <v>5.625</v>
      </c>
    </row>
    <row r="27" spans="1:12">
      <c r="A27" s="16">
        <f t="shared" si="3"/>
        <v>2014</v>
      </c>
      <c r="B27" s="17">
        <v>0</v>
      </c>
      <c r="C27" s="18">
        <v>0</v>
      </c>
      <c r="D27" s="19">
        <v>3</v>
      </c>
      <c r="E27" s="19">
        <v>14</v>
      </c>
      <c r="F27" s="17">
        <v>4</v>
      </c>
      <c r="G27" s="18">
        <v>12</v>
      </c>
      <c r="H27" s="17">
        <v>2</v>
      </c>
      <c r="I27" s="18">
        <v>10</v>
      </c>
      <c r="J27" s="19">
        <f t="shared" si="0"/>
        <v>9</v>
      </c>
      <c r="K27" s="19">
        <f t="shared" si="1"/>
        <v>36</v>
      </c>
      <c r="L27" s="20">
        <f t="shared" si="2"/>
        <v>4</v>
      </c>
    </row>
    <row r="28" spans="1:12">
      <c r="A28" s="16">
        <f t="shared" si="3"/>
        <v>2015</v>
      </c>
      <c r="B28" s="17">
        <v>0</v>
      </c>
      <c r="C28" s="18">
        <v>0</v>
      </c>
      <c r="D28" s="19">
        <v>2</v>
      </c>
      <c r="E28" s="19">
        <v>15</v>
      </c>
      <c r="F28" s="17">
        <v>1</v>
      </c>
      <c r="G28" s="18">
        <v>8</v>
      </c>
      <c r="H28" s="17">
        <v>2</v>
      </c>
      <c r="I28" s="18">
        <v>7</v>
      </c>
      <c r="J28" s="19">
        <f t="shared" si="0"/>
        <v>5</v>
      </c>
      <c r="K28" s="19">
        <f t="shared" si="1"/>
        <v>30</v>
      </c>
      <c r="L28" s="20">
        <f t="shared" si="2"/>
        <v>6</v>
      </c>
    </row>
    <row r="29" spans="1:12">
      <c r="A29" s="16">
        <f t="shared" si="3"/>
        <v>2016</v>
      </c>
      <c r="B29" s="17">
        <v>1</v>
      </c>
      <c r="C29" s="18">
        <v>4</v>
      </c>
      <c r="D29" s="19">
        <v>4</v>
      </c>
      <c r="E29" s="19">
        <v>22</v>
      </c>
      <c r="F29" s="17">
        <v>0</v>
      </c>
      <c r="G29" s="18">
        <v>0</v>
      </c>
      <c r="H29" s="17">
        <v>2</v>
      </c>
      <c r="I29" s="18">
        <v>6</v>
      </c>
      <c r="J29" s="19">
        <f t="shared" si="0"/>
        <v>7</v>
      </c>
      <c r="K29" s="19">
        <f t="shared" si="1"/>
        <v>32</v>
      </c>
      <c r="L29" s="20">
        <f t="shared" si="2"/>
        <v>4.5714285714285712</v>
      </c>
    </row>
    <row r="30" spans="1:12">
      <c r="A30" s="16">
        <f t="shared" si="3"/>
        <v>2017</v>
      </c>
      <c r="B30" s="17">
        <v>0</v>
      </c>
      <c r="C30" s="18">
        <v>0</v>
      </c>
      <c r="D30" s="19">
        <v>3</v>
      </c>
      <c r="E30" s="19">
        <v>16</v>
      </c>
      <c r="F30" s="17">
        <v>0</v>
      </c>
      <c r="G30" s="18">
        <v>0</v>
      </c>
      <c r="H30" s="17">
        <v>4</v>
      </c>
      <c r="I30" s="18">
        <v>14</v>
      </c>
      <c r="J30" s="19">
        <f t="shared" si="0"/>
        <v>7</v>
      </c>
      <c r="K30" s="19">
        <f t="shared" si="1"/>
        <v>30</v>
      </c>
      <c r="L30" s="20">
        <f t="shared" si="2"/>
        <v>4.2857142857142856</v>
      </c>
    </row>
    <row r="31" spans="1:12">
      <c r="A31" s="16">
        <f t="shared" si="3"/>
        <v>2018</v>
      </c>
      <c r="B31" s="17">
        <v>1</v>
      </c>
      <c r="C31" s="18">
        <v>5</v>
      </c>
      <c r="D31" s="19">
        <v>2</v>
      </c>
      <c r="E31" s="19">
        <v>9</v>
      </c>
      <c r="F31" s="17">
        <v>0</v>
      </c>
      <c r="G31" s="18">
        <v>0</v>
      </c>
      <c r="H31" s="17">
        <v>1</v>
      </c>
      <c r="I31" s="18">
        <v>4</v>
      </c>
      <c r="J31" s="19">
        <f t="shared" si="0"/>
        <v>4</v>
      </c>
      <c r="K31" s="19">
        <f t="shared" si="1"/>
        <v>18</v>
      </c>
      <c r="L31" s="20">
        <f t="shared" si="2"/>
        <v>4.5</v>
      </c>
    </row>
    <row r="32" spans="1:12">
      <c r="A32" s="16">
        <f t="shared" si="3"/>
        <v>2019</v>
      </c>
      <c r="B32" s="17">
        <v>0</v>
      </c>
      <c r="C32" s="18">
        <v>0</v>
      </c>
      <c r="D32" s="19">
        <v>3</v>
      </c>
      <c r="E32" s="19">
        <v>9</v>
      </c>
      <c r="F32" s="17">
        <v>1</v>
      </c>
      <c r="G32" s="18">
        <v>5</v>
      </c>
      <c r="H32" s="17">
        <v>2</v>
      </c>
      <c r="I32" s="18">
        <v>10</v>
      </c>
      <c r="J32" s="19">
        <f t="shared" si="0"/>
        <v>6</v>
      </c>
      <c r="K32" s="19">
        <f t="shared" si="1"/>
        <v>24</v>
      </c>
      <c r="L32" s="20">
        <f t="shared" si="2"/>
        <v>4</v>
      </c>
    </row>
    <row r="33" spans="1:12">
      <c r="A33" s="16">
        <f t="shared" si="3"/>
        <v>2020</v>
      </c>
      <c r="B33" s="17">
        <v>1</v>
      </c>
      <c r="C33" s="18">
        <v>5</v>
      </c>
      <c r="D33" s="19">
        <v>3</v>
      </c>
      <c r="E33" s="19">
        <v>13</v>
      </c>
      <c r="F33" s="17">
        <v>0</v>
      </c>
      <c r="G33" s="18">
        <v>0</v>
      </c>
      <c r="H33" s="17">
        <v>3</v>
      </c>
      <c r="I33" s="18">
        <v>11</v>
      </c>
      <c r="J33" s="19">
        <f t="shared" si="0"/>
        <v>7</v>
      </c>
      <c r="K33" s="19">
        <f t="shared" si="1"/>
        <v>29</v>
      </c>
      <c r="L33" s="20">
        <f t="shared" si="2"/>
        <v>4.1428571428571432</v>
      </c>
    </row>
    <row r="34" spans="1:12">
      <c r="A34" s="16">
        <f t="shared" si="3"/>
        <v>2021</v>
      </c>
      <c r="B34" s="17">
        <v>1</v>
      </c>
      <c r="C34" s="18">
        <v>4</v>
      </c>
      <c r="D34" s="19">
        <v>4</v>
      </c>
      <c r="E34" s="19">
        <v>13</v>
      </c>
      <c r="F34" s="17">
        <v>1</v>
      </c>
      <c r="G34" s="18">
        <v>4</v>
      </c>
      <c r="H34" s="17">
        <v>4</v>
      </c>
      <c r="I34" s="18">
        <f>6+6+4+3</f>
        <v>19</v>
      </c>
      <c r="J34" s="19">
        <f t="shared" si="0"/>
        <v>10</v>
      </c>
      <c r="K34" s="19">
        <f t="shared" si="1"/>
        <v>40</v>
      </c>
      <c r="L34" s="20">
        <f t="shared" si="2"/>
        <v>4</v>
      </c>
    </row>
    <row r="35" spans="1:12">
      <c r="A35" s="21">
        <f t="shared" si="3"/>
        <v>2022</v>
      </c>
      <c r="B35" s="22">
        <f>B54</f>
        <v>0</v>
      </c>
      <c r="C35" s="23">
        <f>H54</f>
        <v>0</v>
      </c>
      <c r="D35" s="24">
        <f>B55</f>
        <v>5</v>
      </c>
      <c r="E35" s="24">
        <f>H55</f>
        <v>22</v>
      </c>
      <c r="F35" s="22">
        <f>B56</f>
        <v>0</v>
      </c>
      <c r="G35" s="23">
        <f>H56</f>
        <v>0</v>
      </c>
      <c r="H35" s="22">
        <f>B57</f>
        <v>1</v>
      </c>
      <c r="I35" s="23">
        <f>H57</f>
        <v>6</v>
      </c>
      <c r="J35" s="24">
        <f t="shared" si="0"/>
        <v>6</v>
      </c>
      <c r="K35" s="24">
        <f t="shared" si="1"/>
        <v>28</v>
      </c>
      <c r="L35" s="25">
        <f t="shared" si="2"/>
        <v>4.666666666666667</v>
      </c>
    </row>
    <row r="36" spans="1:12" ht="7.5" customHeight="1"/>
    <row r="37" spans="1:12">
      <c r="A37" s="6" t="s">
        <v>11</v>
      </c>
    </row>
    <row r="38" spans="1:12">
      <c r="A38" s="7"/>
      <c r="B38" s="44" t="s">
        <v>5</v>
      </c>
      <c r="C38" s="45"/>
      <c r="D38" s="44" t="s">
        <v>3</v>
      </c>
      <c r="E38" s="45"/>
      <c r="F38" s="44"/>
      <c r="G38" s="46"/>
      <c r="H38" s="46"/>
      <c r="I38" s="45"/>
      <c r="J38" s="46" t="s">
        <v>10</v>
      </c>
      <c r="K38" s="46"/>
      <c r="L38" s="46"/>
    </row>
    <row r="39" spans="1:12" s="5" customFormat="1" ht="22.5">
      <c r="A39" s="8" t="s">
        <v>1</v>
      </c>
      <c r="B39" s="9" t="s">
        <v>2</v>
      </c>
      <c r="C39" s="10" t="s">
        <v>8</v>
      </c>
      <c r="D39" s="9" t="s">
        <v>2</v>
      </c>
      <c r="E39" s="10" t="s">
        <v>8</v>
      </c>
      <c r="F39" s="9"/>
      <c r="G39" s="8"/>
      <c r="H39" s="8"/>
      <c r="I39" s="10"/>
      <c r="J39" s="8" t="s">
        <v>2</v>
      </c>
      <c r="K39" s="8" t="s">
        <v>8</v>
      </c>
      <c r="L39" s="8" t="s">
        <v>7</v>
      </c>
    </row>
    <row r="40" spans="1:12">
      <c r="A40" s="16">
        <v>2021</v>
      </c>
      <c r="B40" s="17">
        <v>1</v>
      </c>
      <c r="C40" s="18">
        <v>9</v>
      </c>
      <c r="D40" s="17">
        <v>1</v>
      </c>
      <c r="E40" s="18">
        <v>9</v>
      </c>
      <c r="F40" s="12"/>
      <c r="G40" s="14"/>
      <c r="H40" s="14"/>
      <c r="I40" s="13"/>
      <c r="J40" s="19">
        <f t="shared" ref="J40:J41" si="4">B40+D40+F40+H40</f>
        <v>2</v>
      </c>
      <c r="K40" s="19">
        <f t="shared" ref="K40:K41" si="5">C40+E40+G40+I40</f>
        <v>18</v>
      </c>
      <c r="L40" s="20">
        <f t="shared" ref="L40:L41" si="6">K40/J40</f>
        <v>9</v>
      </c>
    </row>
    <row r="41" spans="1:12">
      <c r="A41" s="21">
        <f t="shared" ref="A41" si="7">A40+1</f>
        <v>2022</v>
      </c>
      <c r="B41" s="22">
        <f>B62</f>
        <v>1</v>
      </c>
      <c r="C41" s="23">
        <f>H62</f>
        <v>4</v>
      </c>
      <c r="D41" s="22">
        <f>B63</f>
        <v>0</v>
      </c>
      <c r="E41" s="23">
        <f>H63</f>
        <v>0</v>
      </c>
      <c r="F41" s="22"/>
      <c r="G41" s="24"/>
      <c r="H41" s="24"/>
      <c r="I41" s="23"/>
      <c r="J41" s="24">
        <f t="shared" si="4"/>
        <v>1</v>
      </c>
      <c r="K41" s="24">
        <f t="shared" si="5"/>
        <v>4</v>
      </c>
      <c r="L41" s="25">
        <f t="shared" si="6"/>
        <v>4</v>
      </c>
    </row>
    <row r="43" spans="1:12">
      <c r="A43" s="6" t="s">
        <v>12</v>
      </c>
    </row>
    <row r="44" spans="1:12">
      <c r="A44" s="7"/>
      <c r="B44" s="44" t="s">
        <v>6</v>
      </c>
      <c r="C44" s="45"/>
      <c r="D44" s="44" t="s">
        <v>5</v>
      </c>
      <c r="E44" s="45"/>
      <c r="F44" s="44" t="s">
        <v>3</v>
      </c>
      <c r="G44" s="45"/>
      <c r="H44" s="46"/>
      <c r="I44" s="45"/>
      <c r="J44" s="46" t="s">
        <v>10</v>
      </c>
      <c r="K44" s="46"/>
      <c r="L44" s="46"/>
    </row>
    <row r="45" spans="1:12" s="5" customFormat="1" ht="22.5">
      <c r="A45" s="8" t="s">
        <v>1</v>
      </c>
      <c r="B45" s="9" t="s">
        <v>2</v>
      </c>
      <c r="C45" s="10" t="s">
        <v>8</v>
      </c>
      <c r="D45" s="9" t="s">
        <v>2</v>
      </c>
      <c r="E45" s="10" t="s">
        <v>8</v>
      </c>
      <c r="F45" s="9" t="s">
        <v>2</v>
      </c>
      <c r="G45" s="10" t="s">
        <v>8</v>
      </c>
      <c r="H45" s="8"/>
      <c r="I45" s="10"/>
      <c r="J45" s="8" t="s">
        <v>2</v>
      </c>
      <c r="K45" s="8" t="s">
        <v>8</v>
      </c>
      <c r="L45" s="8" t="s">
        <v>7</v>
      </c>
    </row>
    <row r="46" spans="1:12">
      <c r="A46" s="16">
        <v>2021</v>
      </c>
      <c r="B46" s="17">
        <v>0</v>
      </c>
      <c r="C46" s="18">
        <v>0</v>
      </c>
      <c r="D46" s="17">
        <v>1</v>
      </c>
      <c r="E46" s="18">
        <v>7</v>
      </c>
      <c r="F46" s="12">
        <v>1</v>
      </c>
      <c r="G46" s="13">
        <v>10</v>
      </c>
      <c r="H46" s="14"/>
      <c r="I46" s="13"/>
      <c r="J46" s="19">
        <f t="shared" ref="J46:J47" si="8">B46+D46+F46+H46</f>
        <v>2</v>
      </c>
      <c r="K46" s="19">
        <f t="shared" ref="K46:K47" si="9">C46+E46+G46+I46</f>
        <v>17</v>
      </c>
      <c r="L46" s="20">
        <f t="shared" ref="L46:L47" si="10">K46/J46</f>
        <v>8.5</v>
      </c>
    </row>
    <row r="47" spans="1:12">
      <c r="A47" s="21">
        <f t="shared" ref="A47" si="11">A46+1</f>
        <v>2022</v>
      </c>
      <c r="B47" s="22">
        <f>B68</f>
        <v>1</v>
      </c>
      <c r="C47" s="23">
        <f>H68</f>
        <v>6</v>
      </c>
      <c r="D47" s="22">
        <f>B69</f>
        <v>1</v>
      </c>
      <c r="E47" s="23">
        <f>H69</f>
        <v>9</v>
      </c>
      <c r="F47" s="22">
        <f>B70</f>
        <v>0</v>
      </c>
      <c r="G47" s="23">
        <f>H70</f>
        <v>0</v>
      </c>
      <c r="H47" s="24"/>
      <c r="I47" s="23"/>
      <c r="J47" s="24">
        <f t="shared" si="8"/>
        <v>2</v>
      </c>
      <c r="K47" s="24">
        <f t="shared" si="9"/>
        <v>15</v>
      </c>
      <c r="L47" s="25">
        <f t="shared" si="10"/>
        <v>7.5</v>
      </c>
    </row>
    <row r="48" spans="1:12" ht="66" customHeight="1"/>
    <row r="49" spans="1:12" ht="15.75">
      <c r="A49" s="50" t="s">
        <v>13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ht="7.5" customHeight="1"/>
    <row r="51" spans="1:12">
      <c r="A51" s="6" t="s">
        <v>0</v>
      </c>
    </row>
    <row r="52" spans="1:12">
      <c r="A52" s="7"/>
      <c r="B52" s="28"/>
      <c r="C52" s="44" t="s">
        <v>19</v>
      </c>
      <c r="D52" s="46"/>
      <c r="E52" s="45"/>
      <c r="F52" s="44" t="s">
        <v>20</v>
      </c>
      <c r="G52" s="46"/>
      <c r="H52" s="45"/>
      <c r="I52" s="46" t="s">
        <v>21</v>
      </c>
      <c r="J52" s="46"/>
      <c r="K52" s="46"/>
      <c r="L52" s="34"/>
    </row>
    <row r="53" spans="1:12" ht="22.5">
      <c r="A53" s="8" t="s">
        <v>14</v>
      </c>
      <c r="B53" s="29" t="s">
        <v>2</v>
      </c>
      <c r="C53" s="9" t="s">
        <v>23</v>
      </c>
      <c r="D53" s="8" t="s">
        <v>24</v>
      </c>
      <c r="E53" s="10" t="s">
        <v>9</v>
      </c>
      <c r="F53" s="9" t="s">
        <v>23</v>
      </c>
      <c r="G53" s="8" t="s">
        <v>24</v>
      </c>
      <c r="H53" s="10" t="s">
        <v>9</v>
      </c>
      <c r="I53" s="49" t="s">
        <v>22</v>
      </c>
      <c r="J53" s="49"/>
      <c r="K53" s="49"/>
      <c r="L53" s="35"/>
    </row>
    <row r="54" spans="1:12">
      <c r="A54" s="11" t="s">
        <v>15</v>
      </c>
      <c r="B54" s="30">
        <v>0</v>
      </c>
      <c r="C54" s="12"/>
      <c r="D54" s="14"/>
      <c r="E54" s="13">
        <f>C54+D54</f>
        <v>0</v>
      </c>
      <c r="F54" s="12"/>
      <c r="G54" s="14"/>
      <c r="H54" s="13">
        <f>F54+G54</f>
        <v>0</v>
      </c>
      <c r="I54" s="51">
        <f>IF(B54&gt;0,H54/B54,0)</f>
        <v>0</v>
      </c>
      <c r="J54" s="52"/>
      <c r="K54" s="15"/>
      <c r="L54" s="36"/>
    </row>
    <row r="55" spans="1:12">
      <c r="A55" s="16" t="s">
        <v>16</v>
      </c>
      <c r="B55" s="31">
        <v>5</v>
      </c>
      <c r="C55" s="17">
        <v>13</v>
      </c>
      <c r="D55" s="19">
        <v>13</v>
      </c>
      <c r="E55" s="18">
        <f t="shared" ref="E55:E57" si="12">C55+D55</f>
        <v>26</v>
      </c>
      <c r="F55" s="17">
        <v>10</v>
      </c>
      <c r="G55" s="19">
        <v>12</v>
      </c>
      <c r="H55" s="18">
        <f t="shared" ref="H55:H57" si="13">F55+G55</f>
        <v>22</v>
      </c>
      <c r="I55" s="53">
        <f t="shared" ref="I55:I57" si="14">IF(B55&gt;0,H55/B55,0)</f>
        <v>4.4000000000000004</v>
      </c>
      <c r="J55" s="54"/>
      <c r="K55" s="20"/>
      <c r="L55" s="36"/>
    </row>
    <row r="56" spans="1:12">
      <c r="A56" s="16" t="s">
        <v>17</v>
      </c>
      <c r="B56" s="31">
        <v>0</v>
      </c>
      <c r="C56" s="32">
        <v>0</v>
      </c>
      <c r="D56" s="26">
        <v>0</v>
      </c>
      <c r="E56" s="18">
        <f t="shared" si="12"/>
        <v>0</v>
      </c>
      <c r="F56" s="32">
        <v>0</v>
      </c>
      <c r="G56" s="26">
        <v>0</v>
      </c>
      <c r="H56" s="18">
        <f t="shared" si="13"/>
        <v>0</v>
      </c>
      <c r="I56" s="53">
        <f t="shared" si="14"/>
        <v>0</v>
      </c>
      <c r="J56" s="54"/>
      <c r="K56" s="26"/>
      <c r="L56" s="37"/>
    </row>
    <row r="57" spans="1:12">
      <c r="A57" s="21" t="s">
        <v>18</v>
      </c>
      <c r="B57" s="38">
        <v>1</v>
      </c>
      <c r="C57" s="33">
        <v>3</v>
      </c>
      <c r="D57" s="27">
        <v>4</v>
      </c>
      <c r="E57" s="23">
        <f t="shared" si="12"/>
        <v>7</v>
      </c>
      <c r="F57" s="33">
        <v>3</v>
      </c>
      <c r="G57" s="27">
        <v>3</v>
      </c>
      <c r="H57" s="23">
        <f t="shared" si="13"/>
        <v>6</v>
      </c>
      <c r="I57" s="55">
        <f t="shared" si="14"/>
        <v>6</v>
      </c>
      <c r="J57" s="56"/>
      <c r="K57" s="27"/>
      <c r="L57" s="37"/>
    </row>
    <row r="58" spans="1:12" ht="7.5" customHeight="1"/>
    <row r="59" spans="1:12">
      <c r="A59" s="6" t="s">
        <v>11</v>
      </c>
    </row>
    <row r="60" spans="1:12">
      <c r="A60" s="7"/>
      <c r="B60" s="28"/>
      <c r="C60" s="44" t="s">
        <v>19</v>
      </c>
      <c r="D60" s="46"/>
      <c r="E60" s="45"/>
      <c r="F60" s="44" t="s">
        <v>20</v>
      </c>
      <c r="G60" s="46"/>
      <c r="H60" s="45"/>
      <c r="I60" s="46" t="s">
        <v>21</v>
      </c>
      <c r="J60" s="46"/>
      <c r="K60" s="46"/>
      <c r="L60" s="34"/>
    </row>
    <row r="61" spans="1:12" ht="22.5">
      <c r="A61" s="8" t="s">
        <v>14</v>
      </c>
      <c r="B61" s="29" t="s">
        <v>2</v>
      </c>
      <c r="C61" s="9" t="s">
        <v>23</v>
      </c>
      <c r="D61" s="8" t="s">
        <v>24</v>
      </c>
      <c r="E61" s="10" t="s">
        <v>9</v>
      </c>
      <c r="F61" s="9" t="s">
        <v>23</v>
      </c>
      <c r="G61" s="8" t="s">
        <v>24</v>
      </c>
      <c r="H61" s="10" t="s">
        <v>9</v>
      </c>
      <c r="I61" s="49" t="s">
        <v>22</v>
      </c>
      <c r="J61" s="49"/>
      <c r="K61" s="49"/>
      <c r="L61" s="35"/>
    </row>
    <row r="62" spans="1:12">
      <c r="A62" s="11" t="s">
        <v>17</v>
      </c>
      <c r="B62" s="30">
        <v>1</v>
      </c>
      <c r="C62" s="12">
        <v>2</v>
      </c>
      <c r="D62" s="14">
        <v>3</v>
      </c>
      <c r="E62" s="13">
        <f>C62+D62</f>
        <v>5</v>
      </c>
      <c r="F62" s="12">
        <v>1</v>
      </c>
      <c r="G62" s="14">
        <v>3</v>
      </c>
      <c r="H62" s="13">
        <f>F62+G62</f>
        <v>4</v>
      </c>
      <c r="I62" s="51">
        <f>IF(B62&gt;0,H62/B62,0)</f>
        <v>4</v>
      </c>
      <c r="J62" s="52"/>
      <c r="K62" s="15"/>
      <c r="L62" s="36"/>
    </row>
    <row r="63" spans="1:12">
      <c r="A63" s="21" t="s">
        <v>18</v>
      </c>
      <c r="B63" s="38">
        <v>0</v>
      </c>
      <c r="C63" s="33">
        <v>0</v>
      </c>
      <c r="D63" s="27">
        <v>0</v>
      </c>
      <c r="E63" s="23">
        <f t="shared" ref="E63" si="15">C63+D63</f>
        <v>0</v>
      </c>
      <c r="F63" s="33">
        <v>0</v>
      </c>
      <c r="G63" s="27">
        <v>0</v>
      </c>
      <c r="H63" s="23">
        <f t="shared" ref="H63" si="16">F63+G63</f>
        <v>0</v>
      </c>
      <c r="I63" s="55">
        <f t="shared" ref="I63" si="17">IF(B63&gt;0,H63/B63,0)</f>
        <v>0</v>
      </c>
      <c r="J63" s="56"/>
      <c r="K63" s="27"/>
      <c r="L63" s="37"/>
    </row>
    <row r="64" spans="1:12" ht="7.5" customHeight="1"/>
    <row r="65" spans="1:12">
      <c r="A65" s="6" t="s">
        <v>12</v>
      </c>
    </row>
    <row r="66" spans="1:12">
      <c r="A66" s="7"/>
      <c r="B66" s="28"/>
      <c r="C66" s="44" t="s">
        <v>19</v>
      </c>
      <c r="D66" s="46"/>
      <c r="E66" s="45"/>
      <c r="F66" s="44" t="s">
        <v>20</v>
      </c>
      <c r="G66" s="46"/>
      <c r="H66" s="45"/>
      <c r="I66" s="46" t="s">
        <v>21</v>
      </c>
      <c r="J66" s="46"/>
      <c r="K66" s="46"/>
      <c r="L66" s="34"/>
    </row>
    <row r="67" spans="1:12" ht="22.5">
      <c r="A67" s="8" t="s">
        <v>14</v>
      </c>
      <c r="B67" s="29" t="s">
        <v>2</v>
      </c>
      <c r="C67" s="9" t="s">
        <v>23</v>
      </c>
      <c r="D67" s="8" t="s">
        <v>24</v>
      </c>
      <c r="E67" s="10" t="s">
        <v>9</v>
      </c>
      <c r="F67" s="9" t="s">
        <v>23</v>
      </c>
      <c r="G67" s="8" t="s">
        <v>24</v>
      </c>
      <c r="H67" s="10" t="s">
        <v>9</v>
      </c>
      <c r="I67" s="49" t="s">
        <v>22</v>
      </c>
      <c r="J67" s="49"/>
      <c r="K67" s="49"/>
      <c r="L67" s="35"/>
    </row>
    <row r="68" spans="1:12">
      <c r="A68" s="16" t="s">
        <v>16</v>
      </c>
      <c r="B68" s="31">
        <v>1</v>
      </c>
      <c r="C68" s="17">
        <v>6</v>
      </c>
      <c r="D68" s="19">
        <v>1</v>
      </c>
      <c r="E68" s="18">
        <f t="shared" ref="E68:E69" si="18">C68+D68</f>
        <v>7</v>
      </c>
      <c r="F68" s="17">
        <v>5</v>
      </c>
      <c r="G68" s="19">
        <v>1</v>
      </c>
      <c r="H68" s="18">
        <f t="shared" ref="H68:H70" si="19">F68+G68</f>
        <v>6</v>
      </c>
      <c r="I68" s="51">
        <f>IF(B68&gt;0,H68/B68,0)</f>
        <v>6</v>
      </c>
      <c r="J68" s="52"/>
      <c r="K68" s="20"/>
      <c r="L68" s="36"/>
    </row>
    <row r="69" spans="1:12">
      <c r="A69" s="16" t="s">
        <v>17</v>
      </c>
      <c r="B69" s="31">
        <v>1</v>
      </c>
      <c r="C69" s="32">
        <v>2</v>
      </c>
      <c r="D69" s="26">
        <v>7</v>
      </c>
      <c r="E69" s="18">
        <f t="shared" si="18"/>
        <v>9</v>
      </c>
      <c r="F69" s="32">
        <v>2</v>
      </c>
      <c r="G69" s="26">
        <v>7</v>
      </c>
      <c r="H69" s="18">
        <f t="shared" si="19"/>
        <v>9</v>
      </c>
      <c r="I69" s="53">
        <f t="shared" ref="I69" si="20">IF(B69&gt;0,H69/B69,0)</f>
        <v>9</v>
      </c>
      <c r="J69" s="54"/>
      <c r="K69" s="26"/>
      <c r="L69" s="37"/>
    </row>
    <row r="70" spans="1:12">
      <c r="A70" s="21" t="s">
        <v>18</v>
      </c>
      <c r="B70" s="38">
        <v>0</v>
      </c>
      <c r="C70" s="33">
        <v>0</v>
      </c>
      <c r="D70" s="27">
        <v>0</v>
      </c>
      <c r="E70" s="23">
        <v>0</v>
      </c>
      <c r="F70" s="33">
        <v>0</v>
      </c>
      <c r="G70" s="27">
        <v>0</v>
      </c>
      <c r="H70" s="23">
        <f t="shared" si="19"/>
        <v>0</v>
      </c>
      <c r="I70" s="55">
        <f t="shared" ref="I70" si="21">IF(B70&gt;0,H70/B70,0)</f>
        <v>0</v>
      </c>
      <c r="J70" s="56"/>
      <c r="K70" s="27"/>
      <c r="L70" s="37"/>
    </row>
    <row r="72" spans="1:12" ht="15.75">
      <c r="A72" s="50" t="s">
        <v>25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ht="7.5" customHeight="1"/>
    <row r="74" spans="1:12">
      <c r="A74" s="42" t="s">
        <v>27</v>
      </c>
    </row>
    <row r="75" spans="1:12">
      <c r="A75" s="39" t="s">
        <v>37</v>
      </c>
      <c r="B75" s="3" t="s">
        <v>38</v>
      </c>
    </row>
    <row r="76" spans="1:12">
      <c r="B76" s="40" t="s">
        <v>26</v>
      </c>
      <c r="C76" s="41" t="s">
        <v>39</v>
      </c>
      <c r="G76" s="1" t="s">
        <v>45</v>
      </c>
    </row>
    <row r="77" spans="1:12" ht="45" customHeight="1">
      <c r="B77" s="57" t="s">
        <v>48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</row>
    <row r="78" spans="1:12">
      <c r="A78" s="39" t="s">
        <v>71</v>
      </c>
      <c r="B78" s="3" t="s">
        <v>72</v>
      </c>
    </row>
    <row r="79" spans="1:12">
      <c r="B79" s="40" t="s">
        <v>26</v>
      </c>
      <c r="C79" s="41" t="s">
        <v>73</v>
      </c>
      <c r="G79" s="1" t="s">
        <v>47</v>
      </c>
    </row>
    <row r="80" spans="1:12" ht="30" customHeight="1">
      <c r="B80" s="57" t="s">
        <v>74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</row>
    <row r="81" spans="1:12">
      <c r="A81" s="39" t="s">
        <v>69</v>
      </c>
      <c r="B81" s="3" t="s">
        <v>40</v>
      </c>
    </row>
    <row r="82" spans="1:12">
      <c r="B82" s="40" t="s">
        <v>26</v>
      </c>
      <c r="C82" s="41" t="s">
        <v>42</v>
      </c>
      <c r="G82" s="1" t="s">
        <v>46</v>
      </c>
    </row>
    <row r="83" spans="1:12" ht="75" customHeight="1">
      <c r="B83" s="57" t="s">
        <v>49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</row>
    <row r="84" spans="1:12">
      <c r="B84" s="40" t="s">
        <v>26</v>
      </c>
      <c r="C84" s="41" t="s">
        <v>43</v>
      </c>
      <c r="G84" s="1" t="s">
        <v>47</v>
      </c>
    </row>
    <row r="85" spans="1:12" ht="45" customHeight="1">
      <c r="B85" s="57" t="s">
        <v>50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</row>
    <row r="86" spans="1:12">
      <c r="A86" s="39" t="s">
        <v>70</v>
      </c>
      <c r="B86" s="3" t="s">
        <v>41</v>
      </c>
    </row>
    <row r="87" spans="1:12">
      <c r="B87" s="40" t="s">
        <v>26</v>
      </c>
      <c r="C87" s="41" t="s">
        <v>44</v>
      </c>
      <c r="G87" s="1" t="s">
        <v>51</v>
      </c>
    </row>
    <row r="88" spans="1:12" ht="45" customHeight="1">
      <c r="B88" s="57" t="s">
        <v>77</v>
      </c>
      <c r="C88" s="57"/>
      <c r="D88" s="57"/>
      <c r="E88" s="57"/>
      <c r="F88" s="57"/>
      <c r="G88" s="57"/>
      <c r="H88" s="57"/>
      <c r="I88" s="57"/>
      <c r="J88" s="57"/>
      <c r="K88" s="57"/>
      <c r="L88" s="57"/>
    </row>
    <row r="89" spans="1:12" ht="48.75" customHeight="1"/>
    <row r="90" spans="1:12">
      <c r="A90" s="42" t="s">
        <v>28</v>
      </c>
    </row>
    <row r="91" spans="1:12">
      <c r="A91" s="39" t="s">
        <v>37</v>
      </c>
      <c r="B91" s="3" t="s">
        <v>52</v>
      </c>
    </row>
    <row r="92" spans="1:12">
      <c r="B92" s="40" t="s">
        <v>26</v>
      </c>
      <c r="C92" s="41" t="s">
        <v>53</v>
      </c>
      <c r="G92" s="1" t="s">
        <v>54</v>
      </c>
    </row>
    <row r="93" spans="1:12" ht="45" customHeight="1">
      <c r="B93" s="57" t="s">
        <v>55</v>
      </c>
      <c r="C93" s="57"/>
      <c r="D93" s="57"/>
      <c r="E93" s="57"/>
      <c r="F93" s="57"/>
      <c r="G93" s="57"/>
      <c r="H93" s="57"/>
      <c r="I93" s="57"/>
      <c r="J93" s="57"/>
      <c r="K93" s="57"/>
      <c r="L93" s="57"/>
    </row>
    <row r="94" spans="1:12" ht="7.5" customHeight="1"/>
    <row r="95" spans="1:12">
      <c r="A95" s="42" t="s">
        <v>29</v>
      </c>
    </row>
    <row r="96" spans="1:12">
      <c r="A96" s="39" t="s">
        <v>37</v>
      </c>
      <c r="B96" s="3" t="s">
        <v>56</v>
      </c>
    </row>
    <row r="97" spans="1:12">
      <c r="B97" s="40" t="s">
        <v>26</v>
      </c>
      <c r="C97" s="41" t="s">
        <v>57</v>
      </c>
      <c r="G97" s="1" t="s">
        <v>58</v>
      </c>
    </row>
    <row r="98" spans="1:12" ht="45" customHeight="1">
      <c r="B98" s="57" t="s">
        <v>59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</row>
    <row r="99" spans="1:12" ht="7.5" customHeight="1"/>
    <row r="100" spans="1:12">
      <c r="A100" s="42" t="s">
        <v>30</v>
      </c>
    </row>
    <row r="101" spans="1:12">
      <c r="A101" s="39" t="s">
        <v>37</v>
      </c>
      <c r="B101" s="3" t="s">
        <v>61</v>
      </c>
    </row>
    <row r="102" spans="1:12">
      <c r="B102" s="40" t="s">
        <v>26</v>
      </c>
      <c r="C102" s="41" t="s">
        <v>62</v>
      </c>
      <c r="G102" s="1" t="s">
        <v>63</v>
      </c>
    </row>
    <row r="103" spans="1:12" ht="75" customHeight="1">
      <c r="B103" s="57" t="s">
        <v>64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</row>
    <row r="104" spans="1:12" ht="7.5" customHeight="1"/>
    <row r="105" spans="1:12">
      <c r="A105" s="42" t="s">
        <v>31</v>
      </c>
    </row>
    <row r="106" spans="1:12">
      <c r="A106" s="39" t="s">
        <v>37</v>
      </c>
      <c r="B106" s="3" t="s">
        <v>65</v>
      </c>
    </row>
    <row r="107" spans="1:12">
      <c r="B107" s="40" t="s">
        <v>26</v>
      </c>
      <c r="C107" s="41" t="s">
        <v>66</v>
      </c>
      <c r="G107" s="1" t="s">
        <v>67</v>
      </c>
    </row>
    <row r="108" spans="1:12" ht="45" customHeight="1">
      <c r="B108" s="57" t="s">
        <v>68</v>
      </c>
      <c r="C108" s="57"/>
      <c r="D108" s="57"/>
      <c r="E108" s="57"/>
      <c r="F108" s="57"/>
      <c r="G108" s="57"/>
      <c r="H108" s="57"/>
      <c r="I108" s="57"/>
      <c r="J108" s="57"/>
      <c r="K108" s="57"/>
      <c r="L108" s="57"/>
    </row>
    <row r="110" spans="1:12" ht="15.75">
      <c r="A110" s="50" t="s">
        <v>33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</row>
    <row r="111" spans="1:12" ht="45" customHeight="1">
      <c r="A111" s="57" t="s">
        <v>75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</row>
    <row r="113" spans="1:12" ht="15.75">
      <c r="A113" s="50" t="s">
        <v>34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</row>
    <row r="114" spans="1:12">
      <c r="A114" s="4" t="s">
        <v>35</v>
      </c>
    </row>
    <row r="116" spans="1:12">
      <c r="A116" s="4" t="s">
        <v>76</v>
      </c>
      <c r="C116" s="43"/>
      <c r="F116" s="4" t="s">
        <v>36</v>
      </c>
    </row>
  </sheetData>
  <mergeCells count="52">
    <mergeCell ref="B98:L98"/>
    <mergeCell ref="A110:L110"/>
    <mergeCell ref="A111:L111"/>
    <mergeCell ref="A113:L113"/>
    <mergeCell ref="B103:L103"/>
    <mergeCell ref="B108:L108"/>
    <mergeCell ref="B77:L77"/>
    <mergeCell ref="B83:L83"/>
    <mergeCell ref="B85:L85"/>
    <mergeCell ref="B88:L88"/>
    <mergeCell ref="B93:L93"/>
    <mergeCell ref="B80:L80"/>
    <mergeCell ref="I67:K67"/>
    <mergeCell ref="I68:J68"/>
    <mergeCell ref="I69:J69"/>
    <mergeCell ref="I70:J70"/>
    <mergeCell ref="A72:L72"/>
    <mergeCell ref="I61:K61"/>
    <mergeCell ref="I62:J62"/>
    <mergeCell ref="I63:J63"/>
    <mergeCell ref="C66:E66"/>
    <mergeCell ref="F66:H66"/>
    <mergeCell ref="I66:K66"/>
    <mergeCell ref="I54:J54"/>
    <mergeCell ref="I55:J55"/>
    <mergeCell ref="I56:J56"/>
    <mergeCell ref="I57:J57"/>
    <mergeCell ref="C60:E60"/>
    <mergeCell ref="F60:H60"/>
    <mergeCell ref="I60:K60"/>
    <mergeCell ref="C52:E52"/>
    <mergeCell ref="F52:H52"/>
    <mergeCell ref="I52:K52"/>
    <mergeCell ref="I53:K53"/>
    <mergeCell ref="A49:L49"/>
    <mergeCell ref="B38:C38"/>
    <mergeCell ref="D38:E38"/>
    <mergeCell ref="F38:G38"/>
    <mergeCell ref="H38:I38"/>
    <mergeCell ref="J38:L38"/>
    <mergeCell ref="B44:C44"/>
    <mergeCell ref="D44:E44"/>
    <mergeCell ref="F44:G44"/>
    <mergeCell ref="H44:I44"/>
    <mergeCell ref="J44:L44"/>
    <mergeCell ref="B6:C6"/>
    <mergeCell ref="D6:E6"/>
    <mergeCell ref="F6:G6"/>
    <mergeCell ref="H6:I6"/>
    <mergeCell ref="A1:L1"/>
    <mergeCell ref="A3:L3"/>
    <mergeCell ref="J6:L6"/>
  </mergeCells>
  <pageMargins left="0.39370078740157483" right="0.39370078740157483" top="0.39370078740157483" bottom="0.39370078740157483" header="0.31496062992125984" footer="0.11811023622047245"/>
  <pageSetup paperSize="9" orientation="portrait" r:id="rId1"/>
  <headerFooter>
    <oddFooter>&amp;CStr.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Zákoutský</dc:creator>
  <cp:lastModifiedBy>Uživatel systému Windows</cp:lastModifiedBy>
  <cp:lastPrinted>2023-02-10T18:04:32Z</cp:lastPrinted>
  <dcterms:created xsi:type="dcterms:W3CDTF">2022-05-08T13:30:13Z</dcterms:created>
  <dcterms:modified xsi:type="dcterms:W3CDTF">2023-02-20T09:59:31Z</dcterms:modified>
</cp:coreProperties>
</file>